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AV\Downloads\"/>
    </mc:Choice>
  </mc:AlternateContent>
  <bookViews>
    <workbookView xWindow="0" yWindow="0" windowWidth="24000" windowHeight="9600"/>
  </bookViews>
  <sheets>
    <sheet name="2018г внебюд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C17" i="1"/>
  <c r="B30" i="1"/>
  <c r="C30" i="1"/>
  <c r="C39" i="1"/>
  <c r="C57" i="1"/>
  <c r="B83" i="1"/>
  <c r="C83" i="1"/>
  <c r="A85" i="1"/>
  <c r="F85" i="1" s="1"/>
  <c r="B85" i="1"/>
  <c r="C85" i="1"/>
</calcChain>
</file>

<file path=xl/sharedStrings.xml><?xml version="1.0" encoding="utf-8"?>
<sst xmlns="http://schemas.openxmlformats.org/spreadsheetml/2006/main" count="288" uniqueCount="168">
  <si>
    <t>Расход</t>
  </si>
  <si>
    <t xml:space="preserve">Поступление </t>
  </si>
  <si>
    <t>план</t>
  </si>
  <si>
    <t xml:space="preserve">Итого </t>
  </si>
  <si>
    <t>340</t>
  </si>
  <si>
    <t>мясо говядина</t>
  </si>
  <si>
    <t>ИП Лохманова И.И.</t>
  </si>
  <si>
    <t>82/244</t>
  </si>
  <si>
    <t>мука</t>
  </si>
  <si>
    <t>81/244</t>
  </si>
  <si>
    <t>рыба</t>
  </si>
  <si>
    <t>80/244</t>
  </si>
  <si>
    <t>хлеб</t>
  </si>
  <si>
    <t>79/244</t>
  </si>
  <si>
    <t>сахар</t>
  </si>
  <si>
    <t>ООО "Мяснофф-Дон"</t>
  </si>
  <si>
    <t>78/244</t>
  </si>
  <si>
    <t>яйцо</t>
  </si>
  <si>
    <t>ООО "Тацинская Усадьба"</t>
  </si>
  <si>
    <t>27.112018</t>
  </si>
  <si>
    <t>77/244</t>
  </si>
  <si>
    <t>масло слив</t>
  </si>
  <si>
    <t>76/244</t>
  </si>
  <si>
    <t>сосиски</t>
  </si>
  <si>
    <t>ООО "РКЗ-Тавр"</t>
  </si>
  <si>
    <t>75/244</t>
  </si>
  <si>
    <t>куры</t>
  </si>
  <si>
    <t>74/244</t>
  </si>
  <si>
    <t>овощи свежие</t>
  </si>
  <si>
    <t>ООО "Продпоставки Регион"</t>
  </si>
  <si>
    <t>73/244</t>
  </si>
  <si>
    <t>творог</t>
  </si>
  <si>
    <t>72/244</t>
  </si>
  <si>
    <t>70/244</t>
  </si>
  <si>
    <t>сметана</t>
  </si>
  <si>
    <t>68/244</t>
  </si>
  <si>
    <t>молоко, кефир</t>
  </si>
  <si>
    <t>67/244</t>
  </si>
  <si>
    <t>кондитерка</t>
  </si>
  <si>
    <t>66/244</t>
  </si>
  <si>
    <t>соль</t>
  </si>
  <si>
    <t>65/244</t>
  </si>
  <si>
    <t>повидло</t>
  </si>
  <si>
    <t>64/244</t>
  </si>
  <si>
    <t>фрукты</t>
  </si>
  <si>
    <t>СП Арпачинское</t>
  </si>
  <si>
    <t>63/244</t>
  </si>
  <si>
    <t>сухофрукты</t>
  </si>
  <si>
    <t>62/244</t>
  </si>
  <si>
    <t>56/244</t>
  </si>
  <si>
    <t>томатная паста</t>
  </si>
  <si>
    <t>43/244</t>
  </si>
  <si>
    <t>крупа перловая</t>
  </si>
  <si>
    <t>41/244</t>
  </si>
  <si>
    <t>бобовые</t>
  </si>
  <si>
    <t>40/244</t>
  </si>
  <si>
    <t>дрожжи</t>
  </si>
  <si>
    <t>39/244</t>
  </si>
  <si>
    <t>крупы</t>
  </si>
  <si>
    <t>38/244</t>
  </si>
  <si>
    <t>овощи сезонные</t>
  </si>
  <si>
    <t>34/244</t>
  </si>
  <si>
    <t>32/244</t>
  </si>
  <si>
    <t>консервы</t>
  </si>
  <si>
    <t>29/244</t>
  </si>
  <si>
    <t>20/244</t>
  </si>
  <si>
    <t>0358300200017000025-3/244</t>
  </si>
  <si>
    <t>0358300434617000014-244</t>
  </si>
  <si>
    <t>0358300246217000002-244</t>
  </si>
  <si>
    <t>17/244</t>
  </si>
  <si>
    <t>молочка</t>
  </si>
  <si>
    <t>12/244</t>
  </si>
  <si>
    <t>хлеб йодиров.</t>
  </si>
  <si>
    <t>11/244</t>
  </si>
  <si>
    <t>10/244</t>
  </si>
  <si>
    <t>овощи соленые</t>
  </si>
  <si>
    <t>9/244</t>
  </si>
  <si>
    <t>крупы (перловка)</t>
  </si>
  <si>
    <t>8/244</t>
  </si>
  <si>
    <t>7/244</t>
  </si>
  <si>
    <t>6/244</t>
  </si>
  <si>
    <t>5/244</t>
  </si>
  <si>
    <t>4/244</t>
  </si>
  <si>
    <t>ПРОДУКТЫ</t>
  </si>
  <si>
    <t>посуда(кружка 220г)</t>
  </si>
  <si>
    <t>ООО "Торгплюс"</t>
  </si>
  <si>
    <t>61/244</t>
  </si>
  <si>
    <t>комфорки плиты элект</t>
  </si>
  <si>
    <t xml:space="preserve">ИП Калабеков </t>
  </si>
  <si>
    <t>пожарные шкафы</t>
  </si>
  <si>
    <t>ИП Олейников</t>
  </si>
  <si>
    <t>28-09/244</t>
  </si>
  <si>
    <t>сантехнич. Материалы</t>
  </si>
  <si>
    <t>55/244</t>
  </si>
  <si>
    <t>стройматериал</t>
  </si>
  <si>
    <t>ООО "Фактор"</t>
  </si>
  <si>
    <t>51/244</t>
  </si>
  <si>
    <t>бахилы</t>
  </si>
  <si>
    <t>ООО АерКаста</t>
  </si>
  <si>
    <t>24/244</t>
  </si>
  <si>
    <t>питьевая вода</t>
  </si>
  <si>
    <t>ООО "Антарктида"</t>
  </si>
  <si>
    <t>23/244</t>
  </si>
  <si>
    <t>226</t>
  </si>
  <si>
    <t>Конференция Дагомыс</t>
  </si>
  <si>
    <t>АНО "Новое поколение"</t>
  </si>
  <si>
    <t>60/244</t>
  </si>
  <si>
    <t>КриптоПро 223ФЗ</t>
  </si>
  <si>
    <t>КриптоОфис</t>
  </si>
  <si>
    <t>КЭП-28/10</t>
  </si>
  <si>
    <t>обучение проф образ (воспитател.)</t>
  </si>
  <si>
    <t>АНО "Центр соврем. образ. техн. и систем"</t>
  </si>
  <si>
    <t>КПК-1809010</t>
  </si>
  <si>
    <t>Фельдъегерь</t>
  </si>
  <si>
    <t>ООО "Русь-телеком"</t>
  </si>
  <si>
    <t>Г-Тм61/1/18-9-1910</t>
  </si>
  <si>
    <t>медосмотр</t>
  </si>
  <si>
    <t>ООО "ЮгМедтранс"</t>
  </si>
  <si>
    <t>технадзор</t>
  </si>
  <si>
    <t>47/244</t>
  </si>
  <si>
    <t>достоверность (кровля)</t>
  </si>
  <si>
    <t>ООО "Фирма Вариант"</t>
  </si>
  <si>
    <t>46/244</t>
  </si>
  <si>
    <t>смета</t>
  </si>
  <si>
    <t>ИП Варава Ю.А.</t>
  </si>
  <si>
    <t>35/244</t>
  </si>
  <si>
    <t>право на использование Крипто-про</t>
  </si>
  <si>
    <t>ООО "Компания Тензор"</t>
  </si>
  <si>
    <t>6161802212195</t>
  </si>
  <si>
    <t>подписка электронная газета</t>
  </si>
  <si>
    <t>МУП Ростов Официальный</t>
  </si>
  <si>
    <t>19/244</t>
  </si>
  <si>
    <t>подписка</t>
  </si>
  <si>
    <t>ООО "Редакция газеты "Единство"</t>
  </si>
  <si>
    <t>3/244</t>
  </si>
  <si>
    <t>сопровождение сайта</t>
  </si>
  <si>
    <t>1C Франчайзи.Гэндальф</t>
  </si>
  <si>
    <t>РФ03160004</t>
  </si>
  <si>
    <t>225</t>
  </si>
  <si>
    <t>утилизация люминис. Ламп</t>
  </si>
  <si>
    <t>ООО "Южная утилиз компания"</t>
  </si>
  <si>
    <t>09.082018</t>
  </si>
  <si>
    <t>54/244</t>
  </si>
  <si>
    <t>поверка весов</t>
  </si>
  <si>
    <t>ООО "Южный метрологический центр"</t>
  </si>
  <si>
    <t>ОФ-003562</t>
  </si>
  <si>
    <t>замена пож. оборуд</t>
  </si>
  <si>
    <t>ИП Олейников В.А.</t>
  </si>
  <si>
    <t>45/244</t>
  </si>
  <si>
    <t>290</t>
  </si>
  <si>
    <t>штрафы</t>
  </si>
  <si>
    <t>223</t>
  </si>
  <si>
    <t>Кт. коммуналка</t>
  </si>
  <si>
    <t>Энергосбыт</t>
  </si>
  <si>
    <t>221</t>
  </si>
  <si>
    <t>связь</t>
  </si>
  <si>
    <t>213</t>
  </si>
  <si>
    <t>налоги на з/пл.</t>
  </si>
  <si>
    <t>211</t>
  </si>
  <si>
    <t>заработная плата</t>
  </si>
  <si>
    <t>КОСГУ</t>
  </si>
  <si>
    <t>Комментарий</t>
  </si>
  <si>
    <t>Контрагент</t>
  </si>
  <si>
    <t>Общая сумма договора</t>
  </si>
  <si>
    <t>Дата</t>
  </si>
  <si>
    <t>Номер</t>
  </si>
  <si>
    <t>внебюджетные средства 2018г</t>
  </si>
  <si>
    <t>МБДОУ №244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</si>
</sst>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;[Red]#,##0.00_р_."/>
    <numFmt numFmtId="165" formatCode="#,##0.00_р_.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justify" vertical="top"/>
    </xf>
    <xf numFmtId="164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justify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justify" wrapText="1"/>
    </xf>
    <xf numFmtId="4" fontId="2" fillId="2" borderId="3" xfId="0" applyNumberFormat="1" applyFont="1" applyFill="1" applyBorder="1" applyAlignment="1">
      <alignment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justify" wrapText="1"/>
    </xf>
    <xf numFmtId="14" fontId="1" fillId="0" borderId="1" xfId="0" applyNumberFormat="1" applyFont="1" applyFill="1" applyBorder="1" applyAlignment="1">
      <alignment horizontal="center" vertical="justify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vertical="justify" wrapText="1"/>
    </xf>
    <xf numFmtId="49" fontId="2" fillId="0" borderId="3" xfId="0" applyNumberFormat="1" applyFont="1" applyFill="1" applyBorder="1" applyAlignment="1">
      <alignment vertical="justify" wrapText="1"/>
    </xf>
    <xf numFmtId="4" fontId="2" fillId="2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I15" sqref="I15"/>
    </sheetView>
  </sheetViews>
  <sheetFormatPr defaultRowHeight="12.75" x14ac:dyDescent="0.2"/>
  <cols>
    <col min="1" max="1" width="14.140625" style="3" customWidth="1"/>
    <col min="2" max="2" width="13.28515625" style="1" customWidth="1"/>
    <col min="3" max="3" width="12" style="2" customWidth="1"/>
    <col min="4" max="4" width="20.28515625" style="2" bestFit="1" customWidth="1"/>
    <col min="5" max="5" width="19.7109375" style="1" customWidth="1"/>
    <col min="6" max="6" width="13" style="1" customWidth="1"/>
    <col min="7" max="16384" width="9.140625" style="1"/>
  </cols>
  <sheetData>
    <row r="1" spans="1:6" x14ac:dyDescent="0.2">
      <c r="A1" s="60" t="s">
        <v>167</v>
      </c>
      <c r="B1" s="59"/>
    </row>
    <row r="2" spans="1:6" x14ac:dyDescent="0.2">
      <c r="A2" s="58" t="s">
        <v>166</v>
      </c>
      <c r="B2" s="58"/>
      <c r="C2" s="58"/>
    </row>
    <row r="3" spans="1:6" x14ac:dyDescent="0.2">
      <c r="A3" s="57"/>
      <c r="B3" s="56"/>
    </row>
    <row r="5" spans="1:6" ht="38.25" x14ac:dyDescent="0.2">
      <c r="A5" s="6" t="s">
        <v>165</v>
      </c>
      <c r="B5" s="6" t="s">
        <v>164</v>
      </c>
      <c r="C5" s="7" t="s">
        <v>163</v>
      </c>
      <c r="D5" s="7" t="s">
        <v>162</v>
      </c>
      <c r="E5" s="6" t="s">
        <v>161</v>
      </c>
      <c r="F5" s="6" t="s">
        <v>160</v>
      </c>
    </row>
    <row r="6" spans="1:6" x14ac:dyDescent="0.2">
      <c r="A6" s="46"/>
      <c r="B6" s="55">
        <v>492206</v>
      </c>
      <c r="C6" s="45">
        <v>292928.34000000003</v>
      </c>
      <c r="D6" s="40"/>
      <c r="E6" s="54" t="s">
        <v>159</v>
      </c>
      <c r="F6" s="12" t="s">
        <v>158</v>
      </c>
    </row>
    <row r="7" spans="1:6" x14ac:dyDescent="0.2">
      <c r="A7" s="12"/>
      <c r="B7" s="52">
        <v>147667.42000000001</v>
      </c>
      <c r="C7" s="9">
        <v>88305.43</v>
      </c>
      <c r="D7" s="33"/>
      <c r="E7" s="12" t="s">
        <v>157</v>
      </c>
      <c r="F7" s="12" t="s">
        <v>156</v>
      </c>
    </row>
    <row r="8" spans="1:6" x14ac:dyDescent="0.2">
      <c r="A8" s="12"/>
      <c r="B8" s="52"/>
      <c r="C8" s="9"/>
      <c r="D8" s="33"/>
      <c r="E8" s="12" t="s">
        <v>155</v>
      </c>
      <c r="F8" s="12" t="s">
        <v>154</v>
      </c>
    </row>
    <row r="9" spans="1:6" x14ac:dyDescent="0.2">
      <c r="A9" s="12"/>
      <c r="B9" s="52">
        <v>35435.65</v>
      </c>
      <c r="C9" s="9">
        <v>35435.65</v>
      </c>
      <c r="D9" s="33" t="s">
        <v>153</v>
      </c>
      <c r="E9" s="12" t="s">
        <v>152</v>
      </c>
      <c r="F9" s="12" t="s">
        <v>151</v>
      </c>
    </row>
    <row r="10" spans="1:6" x14ac:dyDescent="0.2">
      <c r="A10" s="12"/>
      <c r="B10" s="52">
        <v>84500</v>
      </c>
      <c r="C10" s="9">
        <v>84500</v>
      </c>
      <c r="D10" s="33"/>
      <c r="E10" s="12" t="s">
        <v>150</v>
      </c>
      <c r="F10" s="12" t="s">
        <v>149</v>
      </c>
    </row>
    <row r="11" spans="1:6" s="4" customFormat="1" x14ac:dyDescent="0.2">
      <c r="A11" s="50" t="s">
        <v>3</v>
      </c>
      <c r="B11" s="53">
        <f>SUM(B6:B10)</f>
        <v>759809.07000000007</v>
      </c>
      <c r="C11" s="49">
        <f>SUM(C6:C10)</f>
        <v>501169.42000000004</v>
      </c>
      <c r="D11" s="7"/>
      <c r="E11" s="6"/>
      <c r="F11" s="6"/>
    </row>
    <row r="12" spans="1:6" x14ac:dyDescent="0.2">
      <c r="A12" s="12" t="s">
        <v>148</v>
      </c>
      <c r="B12" s="23">
        <v>43292</v>
      </c>
      <c r="C12" s="9">
        <v>30457.52</v>
      </c>
      <c r="D12" s="33" t="s">
        <v>147</v>
      </c>
      <c r="E12" s="33" t="s">
        <v>146</v>
      </c>
      <c r="F12" s="12" t="s">
        <v>138</v>
      </c>
    </row>
    <row r="13" spans="1:6" ht="38.25" x14ac:dyDescent="0.2">
      <c r="A13" s="12" t="s">
        <v>145</v>
      </c>
      <c r="B13" s="23">
        <v>43313</v>
      </c>
      <c r="C13" s="9">
        <v>9010</v>
      </c>
      <c r="D13" s="32" t="s">
        <v>144</v>
      </c>
      <c r="E13" s="32" t="s">
        <v>143</v>
      </c>
      <c r="F13" s="12" t="s">
        <v>138</v>
      </c>
    </row>
    <row r="14" spans="1:6" ht="25.5" x14ac:dyDescent="0.2">
      <c r="A14" s="21" t="s">
        <v>142</v>
      </c>
      <c r="B14" s="20" t="s">
        <v>141</v>
      </c>
      <c r="C14" s="9">
        <v>5680</v>
      </c>
      <c r="D14" s="32" t="s">
        <v>140</v>
      </c>
      <c r="E14" s="32" t="s">
        <v>139</v>
      </c>
      <c r="F14" s="12" t="s">
        <v>138</v>
      </c>
    </row>
    <row r="15" spans="1:6" x14ac:dyDescent="0.2">
      <c r="A15" s="12"/>
      <c r="B15" s="23"/>
      <c r="C15" s="9"/>
      <c r="D15" s="33"/>
      <c r="E15" s="32"/>
      <c r="F15" s="12" t="s">
        <v>138</v>
      </c>
    </row>
    <row r="16" spans="1:6" x14ac:dyDescent="0.2">
      <c r="A16" s="12"/>
      <c r="B16" s="23"/>
      <c r="C16" s="9"/>
      <c r="D16" s="52"/>
      <c r="E16" s="32"/>
      <c r="F16" s="12" t="s">
        <v>138</v>
      </c>
    </row>
    <row r="17" spans="1:6" s="4" customFormat="1" x14ac:dyDescent="0.2">
      <c r="A17" s="50" t="s">
        <v>3</v>
      </c>
      <c r="B17" s="49">
        <v>45147.519999999997</v>
      </c>
      <c r="C17" s="49">
        <f>SUM(C12:C16)</f>
        <v>45147.520000000004</v>
      </c>
      <c r="D17" s="7"/>
      <c r="E17" s="6"/>
      <c r="F17" s="6" t="s">
        <v>138</v>
      </c>
    </row>
    <row r="18" spans="1:6" ht="25.5" x14ac:dyDescent="0.2">
      <c r="A18" s="12" t="s">
        <v>137</v>
      </c>
      <c r="B18" s="23">
        <v>43101</v>
      </c>
      <c r="C18" s="9">
        <v>18000</v>
      </c>
      <c r="D18" s="33" t="s">
        <v>136</v>
      </c>
      <c r="E18" s="32" t="s">
        <v>135</v>
      </c>
      <c r="F18" s="12" t="s">
        <v>103</v>
      </c>
    </row>
    <row r="19" spans="1:6" ht="25.5" x14ac:dyDescent="0.2">
      <c r="A19" s="12" t="s">
        <v>134</v>
      </c>
      <c r="B19" s="23">
        <v>43109</v>
      </c>
      <c r="C19" s="9">
        <v>3600</v>
      </c>
      <c r="D19" s="33" t="s">
        <v>133</v>
      </c>
      <c r="E19" s="32" t="s">
        <v>132</v>
      </c>
      <c r="F19" s="12" t="s">
        <v>103</v>
      </c>
    </row>
    <row r="20" spans="1:6" ht="25.5" x14ac:dyDescent="0.2">
      <c r="A20" s="12" t="s">
        <v>131</v>
      </c>
      <c r="B20" s="23">
        <v>43146</v>
      </c>
      <c r="C20" s="9">
        <v>3000</v>
      </c>
      <c r="D20" s="33" t="s">
        <v>130</v>
      </c>
      <c r="E20" s="32" t="s">
        <v>129</v>
      </c>
      <c r="F20" s="12" t="s">
        <v>103</v>
      </c>
    </row>
    <row r="21" spans="1:6" ht="38.25" x14ac:dyDescent="0.2">
      <c r="A21" s="21" t="s">
        <v>128</v>
      </c>
      <c r="B21" s="20">
        <v>43152</v>
      </c>
      <c r="C21" s="9">
        <v>2160</v>
      </c>
      <c r="D21" s="33" t="s">
        <v>127</v>
      </c>
      <c r="E21" s="32" t="s">
        <v>126</v>
      </c>
      <c r="F21" s="12" t="s">
        <v>103</v>
      </c>
    </row>
    <row r="22" spans="1:6" x14ac:dyDescent="0.2">
      <c r="A22" s="51" t="s">
        <v>125</v>
      </c>
      <c r="B22" s="23">
        <v>43277</v>
      </c>
      <c r="C22" s="9">
        <v>27288.04</v>
      </c>
      <c r="D22" s="33" t="s">
        <v>124</v>
      </c>
      <c r="E22" s="33" t="s">
        <v>123</v>
      </c>
      <c r="F22" s="12" t="s">
        <v>103</v>
      </c>
    </row>
    <row r="23" spans="1:6" ht="25.5" x14ac:dyDescent="0.2">
      <c r="A23" s="51" t="s">
        <v>122</v>
      </c>
      <c r="B23" s="23">
        <v>43294</v>
      </c>
      <c r="C23" s="9">
        <v>60000</v>
      </c>
      <c r="D23" s="33" t="s">
        <v>121</v>
      </c>
      <c r="E23" s="33" t="s">
        <v>120</v>
      </c>
      <c r="F23" s="12" t="s">
        <v>103</v>
      </c>
    </row>
    <row r="24" spans="1:6" x14ac:dyDescent="0.2">
      <c r="A24" s="51" t="s">
        <v>119</v>
      </c>
      <c r="B24" s="23">
        <v>43297</v>
      </c>
      <c r="C24" s="9">
        <v>11822</v>
      </c>
      <c r="D24" s="33" t="s">
        <v>95</v>
      </c>
      <c r="E24" s="33" t="s">
        <v>118</v>
      </c>
      <c r="F24" s="12" t="s">
        <v>103</v>
      </c>
    </row>
    <row r="25" spans="1:6" x14ac:dyDescent="0.2">
      <c r="A25" s="51">
        <v>242</v>
      </c>
      <c r="B25" s="23">
        <v>43311</v>
      </c>
      <c r="C25" s="9">
        <v>55471.46</v>
      </c>
      <c r="D25" s="33" t="s">
        <v>117</v>
      </c>
      <c r="E25" s="33" t="s">
        <v>116</v>
      </c>
      <c r="F25" s="12" t="s">
        <v>103</v>
      </c>
    </row>
    <row r="26" spans="1:6" ht="25.5" x14ac:dyDescent="0.2">
      <c r="A26" s="51" t="s">
        <v>115</v>
      </c>
      <c r="B26" s="23">
        <v>43368</v>
      </c>
      <c r="C26" s="9">
        <v>4200</v>
      </c>
      <c r="D26" s="32" t="s">
        <v>114</v>
      </c>
      <c r="E26" s="32" t="s">
        <v>113</v>
      </c>
      <c r="F26" s="12" t="s">
        <v>103</v>
      </c>
    </row>
    <row r="27" spans="1:6" ht="25.5" x14ac:dyDescent="0.2">
      <c r="A27" s="51" t="s">
        <v>112</v>
      </c>
      <c r="B27" s="23">
        <v>43357</v>
      </c>
      <c r="C27" s="9">
        <v>32.32</v>
      </c>
      <c r="D27" s="33" t="s">
        <v>111</v>
      </c>
      <c r="E27" s="33" t="s">
        <v>110</v>
      </c>
      <c r="F27" s="12" t="s">
        <v>103</v>
      </c>
    </row>
    <row r="28" spans="1:6" x14ac:dyDescent="0.2">
      <c r="A28" s="12" t="s">
        <v>109</v>
      </c>
      <c r="B28" s="23">
        <v>43392</v>
      </c>
      <c r="C28" s="9">
        <v>800</v>
      </c>
      <c r="D28" s="32" t="s">
        <v>108</v>
      </c>
      <c r="E28" s="32" t="s">
        <v>107</v>
      </c>
      <c r="F28" s="12" t="s">
        <v>103</v>
      </c>
    </row>
    <row r="29" spans="1:6" ht="25.5" x14ac:dyDescent="0.2">
      <c r="A29" s="12" t="s">
        <v>106</v>
      </c>
      <c r="B29" s="23">
        <v>43384</v>
      </c>
      <c r="C29" s="9">
        <v>26600</v>
      </c>
      <c r="D29" s="32" t="s">
        <v>105</v>
      </c>
      <c r="E29" s="32" t="s">
        <v>104</v>
      </c>
      <c r="F29" s="12" t="s">
        <v>103</v>
      </c>
    </row>
    <row r="30" spans="1:6" s="4" customFormat="1" x14ac:dyDescent="0.2">
      <c r="A30" s="50" t="s">
        <v>3</v>
      </c>
      <c r="B30" s="49">
        <f>23600+171464.35</f>
        <v>195064.35</v>
      </c>
      <c r="C30" s="49">
        <f>SUM(C18:C29)</f>
        <v>212973.82</v>
      </c>
      <c r="D30" s="7"/>
      <c r="E30" s="6"/>
      <c r="F30" s="6" t="s">
        <v>103</v>
      </c>
    </row>
    <row r="31" spans="1:6" s="4" customFormat="1" x14ac:dyDescent="0.2">
      <c r="A31" s="38"/>
      <c r="B31" s="48"/>
      <c r="C31" s="47"/>
      <c r="D31" s="35"/>
      <c r="E31" s="34"/>
      <c r="F31" s="6"/>
    </row>
    <row r="32" spans="1:6" s="3" customFormat="1" x14ac:dyDescent="0.2">
      <c r="A32" s="46" t="s">
        <v>102</v>
      </c>
      <c r="B32" s="46">
        <v>43194</v>
      </c>
      <c r="C32" s="45">
        <v>61400</v>
      </c>
      <c r="D32" s="40" t="s">
        <v>101</v>
      </c>
      <c r="E32" s="44" t="s">
        <v>100</v>
      </c>
      <c r="F32" s="12" t="s">
        <v>4</v>
      </c>
    </row>
    <row r="33" spans="1:10" x14ac:dyDescent="0.2">
      <c r="A33" s="43" t="s">
        <v>99</v>
      </c>
      <c r="B33" s="42">
        <v>43195</v>
      </c>
      <c r="C33" s="41">
        <v>61740</v>
      </c>
      <c r="D33" s="40" t="s">
        <v>98</v>
      </c>
      <c r="E33" s="22" t="s">
        <v>97</v>
      </c>
      <c r="F33" s="12" t="s">
        <v>4</v>
      </c>
    </row>
    <row r="34" spans="1:10" x14ac:dyDescent="0.2">
      <c r="A34" s="12" t="s">
        <v>96</v>
      </c>
      <c r="B34" s="23">
        <v>43315</v>
      </c>
      <c r="C34" s="19">
        <v>60120</v>
      </c>
      <c r="D34" s="10" t="s">
        <v>95</v>
      </c>
      <c r="E34" s="32" t="s">
        <v>94</v>
      </c>
      <c r="F34" s="12" t="s">
        <v>4</v>
      </c>
    </row>
    <row r="35" spans="1:10" x14ac:dyDescent="0.2">
      <c r="A35" s="39" t="s">
        <v>93</v>
      </c>
      <c r="B35" s="23">
        <v>43343</v>
      </c>
      <c r="C35" s="9">
        <v>15900</v>
      </c>
      <c r="D35" s="33" t="s">
        <v>85</v>
      </c>
      <c r="E35" s="33" t="s">
        <v>92</v>
      </c>
      <c r="F35" s="12" t="s">
        <v>4</v>
      </c>
    </row>
    <row r="36" spans="1:10" x14ac:dyDescent="0.2">
      <c r="A36" s="39" t="s">
        <v>91</v>
      </c>
      <c r="B36" s="23">
        <v>43371</v>
      </c>
      <c r="C36" s="9">
        <v>72200</v>
      </c>
      <c r="D36" s="33" t="s">
        <v>90</v>
      </c>
      <c r="E36" s="33" t="s">
        <v>89</v>
      </c>
      <c r="F36" s="12" t="s">
        <v>4</v>
      </c>
    </row>
    <row r="37" spans="1:10" x14ac:dyDescent="0.2">
      <c r="A37" s="39">
        <v>367</v>
      </c>
      <c r="B37" s="23">
        <v>43377</v>
      </c>
      <c r="C37" s="9">
        <v>20800</v>
      </c>
      <c r="D37" s="33" t="s">
        <v>88</v>
      </c>
      <c r="E37" s="33" t="s">
        <v>87</v>
      </c>
      <c r="F37" s="12" t="s">
        <v>4</v>
      </c>
    </row>
    <row r="38" spans="1:10" x14ac:dyDescent="0.2">
      <c r="A38" s="39" t="s">
        <v>86</v>
      </c>
      <c r="B38" s="23">
        <v>43391</v>
      </c>
      <c r="C38" s="9">
        <v>20024.599999999999</v>
      </c>
      <c r="D38" s="33" t="s">
        <v>85</v>
      </c>
      <c r="E38" s="33" t="s">
        <v>84</v>
      </c>
      <c r="F38" s="12" t="s">
        <v>4</v>
      </c>
    </row>
    <row r="39" spans="1:10" s="4" customFormat="1" x14ac:dyDescent="0.2">
      <c r="A39" s="38" t="s">
        <v>3</v>
      </c>
      <c r="B39" s="37">
        <v>313740</v>
      </c>
      <c r="C39" s="36">
        <f>SUM(C32:C38)</f>
        <v>312184.59999999998</v>
      </c>
      <c r="D39" s="35"/>
      <c r="E39" s="34"/>
      <c r="F39" s="6" t="s">
        <v>4</v>
      </c>
    </row>
    <row r="40" spans="1:10" x14ac:dyDescent="0.2">
      <c r="A40" s="6" t="s">
        <v>83</v>
      </c>
      <c r="B40" s="23"/>
      <c r="C40" s="9"/>
      <c r="D40" s="33"/>
      <c r="E40" s="32"/>
      <c r="F40" s="12"/>
    </row>
    <row r="41" spans="1:10" x14ac:dyDescent="0.2">
      <c r="A41" s="31" t="s">
        <v>82</v>
      </c>
      <c r="B41" s="20">
        <v>43109</v>
      </c>
      <c r="C41" s="30">
        <v>6000</v>
      </c>
      <c r="D41" s="25" t="s">
        <v>6</v>
      </c>
      <c r="E41" s="18" t="s">
        <v>5</v>
      </c>
      <c r="F41" s="12" t="s">
        <v>4</v>
      </c>
      <c r="G41" s="16"/>
      <c r="H41" s="16"/>
      <c r="I41" s="16"/>
    </row>
    <row r="42" spans="1:10" x14ac:dyDescent="0.2">
      <c r="A42" s="31" t="s">
        <v>81</v>
      </c>
      <c r="B42" s="20">
        <v>43109</v>
      </c>
      <c r="C42" s="30">
        <v>3100</v>
      </c>
      <c r="D42" s="25" t="s">
        <v>6</v>
      </c>
      <c r="E42" s="17" t="s">
        <v>10</v>
      </c>
      <c r="F42" s="12" t="s">
        <v>4</v>
      </c>
      <c r="G42" s="16"/>
      <c r="H42" s="16"/>
      <c r="I42" s="16"/>
      <c r="J42" s="16"/>
    </row>
    <row r="43" spans="1:10" x14ac:dyDescent="0.2">
      <c r="A43" s="31" t="s">
        <v>80</v>
      </c>
      <c r="B43" s="20">
        <v>43109</v>
      </c>
      <c r="C43" s="30">
        <v>1200</v>
      </c>
      <c r="D43" s="25" t="s">
        <v>6</v>
      </c>
      <c r="E43" s="17" t="s">
        <v>56</v>
      </c>
      <c r="F43" s="12" t="s">
        <v>4</v>
      </c>
      <c r="G43" s="16"/>
      <c r="H43" s="16"/>
      <c r="I43" s="16"/>
      <c r="J43" s="16"/>
    </row>
    <row r="44" spans="1:10" x14ac:dyDescent="0.2">
      <c r="A44" s="31" t="s">
        <v>79</v>
      </c>
      <c r="B44" s="20">
        <v>43109</v>
      </c>
      <c r="C44" s="30">
        <v>3825</v>
      </c>
      <c r="D44" s="25" t="s">
        <v>6</v>
      </c>
      <c r="E44" s="17" t="s">
        <v>54</v>
      </c>
      <c r="F44" s="12" t="s">
        <v>4</v>
      </c>
      <c r="G44" s="16"/>
      <c r="H44" s="16"/>
      <c r="I44" s="16"/>
    </row>
    <row r="45" spans="1:10" x14ac:dyDescent="0.2">
      <c r="A45" s="31" t="s">
        <v>78</v>
      </c>
      <c r="B45" s="20">
        <v>43109</v>
      </c>
      <c r="C45" s="30">
        <v>840</v>
      </c>
      <c r="D45" s="25" t="s">
        <v>6</v>
      </c>
      <c r="E45" s="17" t="s">
        <v>77</v>
      </c>
      <c r="F45" s="12" t="s">
        <v>4</v>
      </c>
      <c r="G45" s="16"/>
      <c r="H45" s="16"/>
      <c r="I45" s="16"/>
    </row>
    <row r="46" spans="1:10" x14ac:dyDescent="0.2">
      <c r="A46" s="31" t="s">
        <v>76</v>
      </c>
      <c r="B46" s="20">
        <v>43109</v>
      </c>
      <c r="C46" s="30">
        <v>26900</v>
      </c>
      <c r="D46" s="25" t="s">
        <v>6</v>
      </c>
      <c r="E46" s="17" t="s">
        <v>75</v>
      </c>
      <c r="F46" s="12" t="s">
        <v>4</v>
      </c>
      <c r="G46" s="16"/>
      <c r="H46" s="16"/>
      <c r="I46" s="16"/>
    </row>
    <row r="47" spans="1:10" x14ac:dyDescent="0.2">
      <c r="A47" s="31" t="s">
        <v>74</v>
      </c>
      <c r="B47" s="20">
        <v>43109</v>
      </c>
      <c r="C47" s="30">
        <v>13800</v>
      </c>
      <c r="D47" s="25" t="s">
        <v>6</v>
      </c>
      <c r="E47" s="17" t="s">
        <v>42</v>
      </c>
      <c r="F47" s="12" t="s">
        <v>4</v>
      </c>
      <c r="G47" s="16"/>
      <c r="H47" s="16"/>
      <c r="I47" s="16"/>
    </row>
    <row r="48" spans="1:10" x14ac:dyDescent="0.2">
      <c r="A48" s="31" t="s">
        <v>73</v>
      </c>
      <c r="B48" s="20">
        <v>43109</v>
      </c>
      <c r="C48" s="30">
        <v>1159.2</v>
      </c>
      <c r="D48" s="25" t="s">
        <v>6</v>
      </c>
      <c r="E48" s="17" t="s">
        <v>72</v>
      </c>
      <c r="F48" s="12" t="s">
        <v>4</v>
      </c>
      <c r="G48" s="16"/>
      <c r="H48" s="16"/>
      <c r="I48" s="16"/>
    </row>
    <row r="49" spans="1:10" x14ac:dyDescent="0.2">
      <c r="A49" s="31" t="s">
        <v>71</v>
      </c>
      <c r="B49" s="20">
        <v>43109</v>
      </c>
      <c r="C49" s="30">
        <v>37103.589999999997</v>
      </c>
      <c r="D49" s="25" t="s">
        <v>15</v>
      </c>
      <c r="E49" s="17" t="s">
        <v>70</v>
      </c>
      <c r="F49" s="12" t="s">
        <v>4</v>
      </c>
      <c r="G49" s="16"/>
      <c r="H49" s="16"/>
      <c r="I49" s="16"/>
    </row>
    <row r="50" spans="1:10" x14ac:dyDescent="0.2">
      <c r="A50" s="31" t="s">
        <v>69</v>
      </c>
      <c r="B50" s="20">
        <v>43109</v>
      </c>
      <c r="C50" s="30">
        <v>3000</v>
      </c>
      <c r="D50" s="25" t="s">
        <v>6</v>
      </c>
      <c r="E50" s="17" t="s">
        <v>40</v>
      </c>
      <c r="F50" s="12" t="s">
        <v>4</v>
      </c>
      <c r="G50" s="16"/>
      <c r="H50" s="16"/>
      <c r="I50" s="16"/>
    </row>
    <row r="51" spans="1:10" ht="25.5" x14ac:dyDescent="0.2">
      <c r="A51" s="22" t="s">
        <v>68</v>
      </c>
      <c r="B51" s="28">
        <v>43110</v>
      </c>
      <c r="C51" s="29">
        <v>300000</v>
      </c>
      <c r="D51" s="25" t="s">
        <v>29</v>
      </c>
      <c r="E51" s="17" t="s">
        <v>28</v>
      </c>
      <c r="F51" s="12" t="s">
        <v>4</v>
      </c>
      <c r="G51" s="16"/>
      <c r="H51" s="16"/>
      <c r="I51" s="16"/>
      <c r="J51" s="16"/>
    </row>
    <row r="52" spans="1:10" ht="25.5" x14ac:dyDescent="0.2">
      <c r="A52" s="22" t="s">
        <v>67</v>
      </c>
      <c r="B52" s="28">
        <v>43110</v>
      </c>
      <c r="C52" s="26">
        <v>419800</v>
      </c>
      <c r="D52" s="22" t="s">
        <v>15</v>
      </c>
      <c r="E52" s="17" t="s">
        <v>36</v>
      </c>
      <c r="F52" s="12" t="s">
        <v>4</v>
      </c>
      <c r="G52" s="16"/>
      <c r="H52" s="16"/>
      <c r="I52" s="16"/>
      <c r="J52" s="16"/>
    </row>
    <row r="53" spans="1:10" ht="25.5" x14ac:dyDescent="0.2">
      <c r="A53" s="22" t="s">
        <v>66</v>
      </c>
      <c r="B53" s="20">
        <v>43110</v>
      </c>
      <c r="C53" s="26">
        <v>1050021</v>
      </c>
      <c r="D53" s="25" t="s">
        <v>24</v>
      </c>
      <c r="E53" s="17" t="s">
        <v>5</v>
      </c>
      <c r="F53" s="12" t="s">
        <v>4</v>
      </c>
      <c r="G53" s="16"/>
      <c r="H53" s="16"/>
      <c r="I53" s="16"/>
    </row>
    <row r="54" spans="1:10" x14ac:dyDescent="0.2">
      <c r="A54" s="27" t="s">
        <v>65</v>
      </c>
      <c r="B54" s="20">
        <v>43171</v>
      </c>
      <c r="C54" s="26">
        <v>9500</v>
      </c>
      <c r="D54" s="25" t="s">
        <v>6</v>
      </c>
      <c r="E54" s="17" t="s">
        <v>54</v>
      </c>
      <c r="F54" s="12" t="s">
        <v>4</v>
      </c>
      <c r="G54" s="16"/>
      <c r="H54" s="16"/>
      <c r="I54" s="16"/>
    </row>
    <row r="55" spans="1:10" x14ac:dyDescent="0.2">
      <c r="A55" s="21" t="s">
        <v>64</v>
      </c>
      <c r="B55" s="20">
        <v>43223</v>
      </c>
      <c r="C55" s="19">
        <v>21578.71</v>
      </c>
      <c r="D55" s="18" t="s">
        <v>15</v>
      </c>
      <c r="E55" s="17" t="s">
        <v>63</v>
      </c>
      <c r="F55" s="12" t="s">
        <v>4</v>
      </c>
      <c r="G55" s="16"/>
      <c r="H55" s="16"/>
      <c r="I55" s="16"/>
    </row>
    <row r="56" spans="1:10" x14ac:dyDescent="0.2">
      <c r="A56" s="21" t="s">
        <v>62</v>
      </c>
      <c r="B56" s="20">
        <v>43255</v>
      </c>
      <c r="C56" s="19">
        <v>198000</v>
      </c>
      <c r="D56" s="18" t="s">
        <v>15</v>
      </c>
      <c r="E56" s="17" t="s">
        <v>21</v>
      </c>
      <c r="F56" s="12" t="s">
        <v>4</v>
      </c>
      <c r="G56" s="16"/>
      <c r="H56" s="16"/>
      <c r="I56" s="16"/>
    </row>
    <row r="57" spans="1:10" x14ac:dyDescent="0.2">
      <c r="A57" s="21" t="s">
        <v>61</v>
      </c>
      <c r="B57" s="20">
        <v>43276</v>
      </c>
      <c r="C57" s="19">
        <f>50150-1500</f>
        <v>48650</v>
      </c>
      <c r="D57" s="18" t="s">
        <v>6</v>
      </c>
      <c r="E57" s="17" t="s">
        <v>60</v>
      </c>
      <c r="F57" s="12" t="s">
        <v>4</v>
      </c>
      <c r="G57" s="16"/>
      <c r="H57" s="16"/>
      <c r="I57" s="16"/>
    </row>
    <row r="58" spans="1:10" x14ac:dyDescent="0.2">
      <c r="A58" s="21" t="s">
        <v>59</v>
      </c>
      <c r="B58" s="20">
        <v>43287</v>
      </c>
      <c r="C58" s="19">
        <v>35107.599999999999</v>
      </c>
      <c r="D58" s="18" t="s">
        <v>15</v>
      </c>
      <c r="E58" s="17" t="s">
        <v>58</v>
      </c>
      <c r="F58" s="12" t="s">
        <v>4</v>
      </c>
      <c r="G58" s="16"/>
      <c r="H58" s="16"/>
      <c r="I58" s="16"/>
    </row>
    <row r="59" spans="1:10" x14ac:dyDescent="0.2">
      <c r="A59" s="21" t="s">
        <v>57</v>
      </c>
      <c r="B59" s="20">
        <v>43291</v>
      </c>
      <c r="C59" s="19">
        <v>960</v>
      </c>
      <c r="D59" s="18" t="s">
        <v>6</v>
      </c>
      <c r="E59" s="17" t="s">
        <v>56</v>
      </c>
      <c r="F59" s="12" t="s">
        <v>4</v>
      </c>
      <c r="G59" s="16"/>
      <c r="H59" s="16"/>
      <c r="I59" s="16"/>
    </row>
    <row r="60" spans="1:10" x14ac:dyDescent="0.2">
      <c r="A60" s="21" t="s">
        <v>55</v>
      </c>
      <c r="B60" s="20">
        <v>43291</v>
      </c>
      <c r="C60" s="19">
        <v>6600</v>
      </c>
      <c r="D60" s="18" t="s">
        <v>6</v>
      </c>
      <c r="E60" s="17" t="s">
        <v>54</v>
      </c>
      <c r="F60" s="12" t="s">
        <v>4</v>
      </c>
      <c r="G60" s="16"/>
      <c r="H60" s="16"/>
      <c r="I60" s="16"/>
    </row>
    <row r="61" spans="1:10" x14ac:dyDescent="0.2">
      <c r="A61" s="21" t="s">
        <v>53</v>
      </c>
      <c r="B61" s="20">
        <v>43291</v>
      </c>
      <c r="C61" s="19">
        <v>1680</v>
      </c>
      <c r="D61" s="18" t="s">
        <v>6</v>
      </c>
      <c r="E61" s="17" t="s">
        <v>52</v>
      </c>
      <c r="F61" s="12" t="s">
        <v>4</v>
      </c>
      <c r="G61" s="16"/>
      <c r="H61" s="16"/>
      <c r="I61" s="16"/>
    </row>
    <row r="62" spans="1:10" x14ac:dyDescent="0.2">
      <c r="A62" s="21" t="s">
        <v>51</v>
      </c>
      <c r="B62" s="20">
        <v>43292</v>
      </c>
      <c r="C62" s="19">
        <v>10580</v>
      </c>
      <c r="D62" s="18" t="s">
        <v>45</v>
      </c>
      <c r="E62" s="17" t="s">
        <v>50</v>
      </c>
      <c r="F62" s="12" t="s">
        <v>4</v>
      </c>
      <c r="G62" s="16"/>
      <c r="H62" s="16"/>
      <c r="I62" s="16"/>
    </row>
    <row r="63" spans="1:10" x14ac:dyDescent="0.2">
      <c r="A63" s="21" t="s">
        <v>49</v>
      </c>
      <c r="B63" s="20">
        <v>43362</v>
      </c>
      <c r="C63" s="19">
        <v>26163.200000000001</v>
      </c>
      <c r="D63" s="18" t="s">
        <v>6</v>
      </c>
      <c r="E63" s="17" t="s">
        <v>12</v>
      </c>
      <c r="F63" s="12"/>
      <c r="G63" s="16"/>
      <c r="H63" s="16"/>
      <c r="I63" s="16"/>
    </row>
    <row r="64" spans="1:10" x14ac:dyDescent="0.2">
      <c r="A64" s="21" t="s">
        <v>48</v>
      </c>
      <c r="B64" s="20">
        <v>76269</v>
      </c>
      <c r="C64" s="19">
        <v>7296</v>
      </c>
      <c r="D64" s="24" t="s">
        <v>18</v>
      </c>
      <c r="E64" s="17" t="s">
        <v>47</v>
      </c>
      <c r="F64" s="12" t="s">
        <v>4</v>
      </c>
      <c r="G64" s="16"/>
      <c r="H64" s="16"/>
      <c r="I64" s="16"/>
    </row>
    <row r="65" spans="1:9" x14ac:dyDescent="0.2">
      <c r="A65" s="21" t="s">
        <v>46</v>
      </c>
      <c r="B65" s="20">
        <v>76269</v>
      </c>
      <c r="C65" s="19">
        <v>38500</v>
      </c>
      <c r="D65" s="18" t="s">
        <v>45</v>
      </c>
      <c r="E65" s="17" t="s">
        <v>44</v>
      </c>
      <c r="F65" s="12" t="s">
        <v>4</v>
      </c>
      <c r="G65" s="16"/>
      <c r="H65" s="16"/>
      <c r="I65" s="16"/>
    </row>
    <row r="66" spans="1:9" x14ac:dyDescent="0.2">
      <c r="A66" s="21" t="s">
        <v>43</v>
      </c>
      <c r="B66" s="20">
        <v>76269</v>
      </c>
      <c r="C66" s="19">
        <v>5520</v>
      </c>
      <c r="D66" s="18" t="s">
        <v>6</v>
      </c>
      <c r="E66" s="17" t="s">
        <v>42</v>
      </c>
      <c r="F66" s="12" t="s">
        <v>4</v>
      </c>
      <c r="G66" s="16"/>
      <c r="H66" s="16"/>
      <c r="I66" s="16"/>
    </row>
    <row r="67" spans="1:9" x14ac:dyDescent="0.2">
      <c r="A67" s="21" t="s">
        <v>41</v>
      </c>
      <c r="B67" s="20">
        <v>76269</v>
      </c>
      <c r="C67" s="19">
        <v>1280</v>
      </c>
      <c r="D67" s="18" t="s">
        <v>6</v>
      </c>
      <c r="E67" s="17" t="s">
        <v>40</v>
      </c>
      <c r="F67" s="12" t="s">
        <v>4</v>
      </c>
      <c r="G67" s="16"/>
      <c r="H67" s="16"/>
      <c r="I67" s="16"/>
    </row>
    <row r="68" spans="1:9" x14ac:dyDescent="0.2">
      <c r="A68" s="21" t="s">
        <v>39</v>
      </c>
      <c r="B68" s="20">
        <v>76269</v>
      </c>
      <c r="C68" s="19">
        <v>17000</v>
      </c>
      <c r="D68" s="24" t="s">
        <v>29</v>
      </c>
      <c r="E68" s="17" t="s">
        <v>38</v>
      </c>
      <c r="F68" s="12" t="s">
        <v>4</v>
      </c>
      <c r="G68" s="16"/>
      <c r="H68" s="16"/>
      <c r="I68" s="16"/>
    </row>
    <row r="69" spans="1:9" x14ac:dyDescent="0.2">
      <c r="A69" s="21" t="s">
        <v>37</v>
      </c>
      <c r="B69" s="20">
        <v>43402</v>
      </c>
      <c r="C69" s="19">
        <v>163184</v>
      </c>
      <c r="D69" s="22" t="s">
        <v>15</v>
      </c>
      <c r="E69" s="17" t="s">
        <v>36</v>
      </c>
      <c r="F69" s="12" t="s">
        <v>4</v>
      </c>
      <c r="G69" s="16"/>
      <c r="H69" s="16"/>
      <c r="I69" s="16"/>
    </row>
    <row r="70" spans="1:9" x14ac:dyDescent="0.2">
      <c r="A70" s="21" t="s">
        <v>35</v>
      </c>
      <c r="B70" s="20">
        <v>43404</v>
      </c>
      <c r="C70" s="19">
        <v>15176.7</v>
      </c>
      <c r="D70" s="22" t="s">
        <v>15</v>
      </c>
      <c r="E70" s="17" t="s">
        <v>34</v>
      </c>
      <c r="F70" s="12" t="s">
        <v>4</v>
      </c>
      <c r="G70" s="16"/>
      <c r="H70" s="16"/>
      <c r="I70" s="16"/>
    </row>
    <row r="71" spans="1:9" x14ac:dyDescent="0.2">
      <c r="A71" s="21" t="s">
        <v>33</v>
      </c>
      <c r="B71" s="20">
        <v>43411</v>
      </c>
      <c r="C71" s="19">
        <v>2997.18</v>
      </c>
      <c r="D71" s="22" t="s">
        <v>15</v>
      </c>
      <c r="E71" s="17" t="s">
        <v>10</v>
      </c>
      <c r="F71" s="12" t="s">
        <v>4</v>
      </c>
      <c r="G71" s="16"/>
      <c r="H71" s="16"/>
      <c r="I71" s="16"/>
    </row>
    <row r="72" spans="1:9" x14ac:dyDescent="0.2">
      <c r="A72" s="21" t="s">
        <v>32</v>
      </c>
      <c r="B72" s="23">
        <v>43416</v>
      </c>
      <c r="C72" s="19">
        <v>1094.21</v>
      </c>
      <c r="D72" s="22" t="s">
        <v>15</v>
      </c>
      <c r="E72" s="17" t="s">
        <v>31</v>
      </c>
      <c r="F72" s="12" t="s">
        <v>4</v>
      </c>
      <c r="G72" s="16"/>
      <c r="H72" s="16"/>
      <c r="I72" s="16"/>
    </row>
    <row r="73" spans="1:9" ht="25.5" x14ac:dyDescent="0.2">
      <c r="A73" s="21" t="s">
        <v>30</v>
      </c>
      <c r="B73" s="23">
        <v>43417</v>
      </c>
      <c r="C73" s="19">
        <v>32000</v>
      </c>
      <c r="D73" s="22" t="s">
        <v>29</v>
      </c>
      <c r="E73" s="17" t="s">
        <v>28</v>
      </c>
      <c r="F73" s="12" t="s">
        <v>4</v>
      </c>
      <c r="G73" s="16"/>
      <c r="H73" s="16"/>
      <c r="I73" s="16"/>
    </row>
    <row r="74" spans="1:9" x14ac:dyDescent="0.2">
      <c r="A74" s="21" t="s">
        <v>27</v>
      </c>
      <c r="B74" s="23">
        <v>43423</v>
      </c>
      <c r="C74" s="19">
        <v>27066</v>
      </c>
      <c r="D74" s="22" t="s">
        <v>15</v>
      </c>
      <c r="E74" s="17" t="s">
        <v>26</v>
      </c>
      <c r="F74" s="12" t="s">
        <v>4</v>
      </c>
      <c r="G74" s="16"/>
      <c r="H74" s="16"/>
      <c r="I74" s="16"/>
    </row>
    <row r="75" spans="1:9" x14ac:dyDescent="0.2">
      <c r="A75" s="21" t="s">
        <v>25</v>
      </c>
      <c r="B75" s="23">
        <v>43426</v>
      </c>
      <c r="C75" s="19">
        <v>7761.6</v>
      </c>
      <c r="D75" s="25" t="s">
        <v>24</v>
      </c>
      <c r="E75" s="17" t="s">
        <v>23</v>
      </c>
      <c r="F75" s="12" t="s">
        <v>4</v>
      </c>
      <c r="G75" s="16"/>
      <c r="H75" s="16"/>
      <c r="I75" s="16"/>
    </row>
    <row r="76" spans="1:9" x14ac:dyDescent="0.2">
      <c r="A76" s="21" t="s">
        <v>22</v>
      </c>
      <c r="B76" s="23">
        <v>43431</v>
      </c>
      <c r="C76" s="19">
        <v>48153.599999999999</v>
      </c>
      <c r="D76" s="22" t="s">
        <v>15</v>
      </c>
      <c r="E76" s="17" t="s">
        <v>21</v>
      </c>
      <c r="F76" s="12" t="s">
        <v>4</v>
      </c>
      <c r="G76" s="16"/>
      <c r="H76" s="16"/>
      <c r="I76" s="16"/>
    </row>
    <row r="77" spans="1:9" x14ac:dyDescent="0.2">
      <c r="A77" s="21" t="s">
        <v>20</v>
      </c>
      <c r="B77" s="23" t="s">
        <v>19</v>
      </c>
      <c r="C77" s="19">
        <v>19116</v>
      </c>
      <c r="D77" s="24" t="s">
        <v>18</v>
      </c>
      <c r="E77" s="17" t="s">
        <v>17</v>
      </c>
      <c r="F77" s="12" t="s">
        <v>4</v>
      </c>
      <c r="G77" s="16"/>
      <c r="H77" s="16"/>
      <c r="I77" s="16"/>
    </row>
    <row r="78" spans="1:9" x14ac:dyDescent="0.2">
      <c r="A78" s="21" t="s">
        <v>16</v>
      </c>
      <c r="B78" s="23">
        <v>43441</v>
      </c>
      <c r="C78" s="19">
        <v>8647.68</v>
      </c>
      <c r="D78" s="22" t="s">
        <v>15</v>
      </c>
      <c r="E78" s="17" t="s">
        <v>14</v>
      </c>
      <c r="F78" s="12" t="s">
        <v>4</v>
      </c>
      <c r="G78" s="16"/>
      <c r="H78" s="16"/>
      <c r="I78" s="16"/>
    </row>
    <row r="79" spans="1:9" x14ac:dyDescent="0.2">
      <c r="A79" s="21" t="s">
        <v>13</v>
      </c>
      <c r="B79" s="20">
        <v>43441</v>
      </c>
      <c r="C79" s="19">
        <v>13066.58</v>
      </c>
      <c r="D79" s="18" t="s">
        <v>6</v>
      </c>
      <c r="E79" s="17" t="s">
        <v>12</v>
      </c>
      <c r="F79" s="12" t="s">
        <v>4</v>
      </c>
      <c r="G79" s="16"/>
      <c r="H79" s="16"/>
      <c r="I79" s="16"/>
    </row>
    <row r="80" spans="1:9" x14ac:dyDescent="0.2">
      <c r="A80" s="21" t="s">
        <v>11</v>
      </c>
      <c r="B80" s="20">
        <v>43446</v>
      </c>
      <c r="C80" s="19">
        <v>12800</v>
      </c>
      <c r="D80" s="18" t="s">
        <v>6</v>
      </c>
      <c r="E80" s="17" t="s">
        <v>10</v>
      </c>
      <c r="F80" s="12" t="s">
        <v>4</v>
      </c>
      <c r="G80" s="16"/>
      <c r="H80" s="16"/>
      <c r="I80" s="16"/>
    </row>
    <row r="81" spans="1:9" x14ac:dyDescent="0.2">
      <c r="A81" s="21" t="s">
        <v>9</v>
      </c>
      <c r="B81" s="20">
        <v>43446</v>
      </c>
      <c r="C81" s="19">
        <v>1800</v>
      </c>
      <c r="D81" s="18" t="s">
        <v>6</v>
      </c>
      <c r="E81" s="17" t="s">
        <v>8</v>
      </c>
      <c r="F81" s="12" t="s">
        <v>4</v>
      </c>
      <c r="G81" s="16"/>
      <c r="H81" s="16"/>
      <c r="I81" s="16"/>
    </row>
    <row r="82" spans="1:9" x14ac:dyDescent="0.2">
      <c r="A82" s="21" t="s">
        <v>7</v>
      </c>
      <c r="B82" s="20">
        <v>43446</v>
      </c>
      <c r="C82" s="19">
        <v>36550</v>
      </c>
      <c r="D82" s="18" t="s">
        <v>6</v>
      </c>
      <c r="E82" s="17" t="s">
        <v>5</v>
      </c>
      <c r="F82" s="12" t="s">
        <v>4</v>
      </c>
      <c r="G82" s="16"/>
      <c r="H82" s="16"/>
      <c r="I82" s="16"/>
    </row>
    <row r="83" spans="1:9" s="4" customFormat="1" x14ac:dyDescent="0.2">
      <c r="A83" s="15" t="s">
        <v>3</v>
      </c>
      <c r="B83" s="8">
        <f>3874560+178085.32</f>
        <v>4052645.32</v>
      </c>
      <c r="C83" s="8">
        <f>SUM(C41:C82)</f>
        <v>2684577.850000001</v>
      </c>
      <c r="D83" s="14"/>
      <c r="E83" s="13"/>
      <c r="F83" s="6"/>
    </row>
    <row r="84" spans="1:9" s="2" customFormat="1" x14ac:dyDescent="0.2">
      <c r="A84" s="12" t="s">
        <v>2</v>
      </c>
      <c r="B84" s="11" t="s">
        <v>1</v>
      </c>
      <c r="C84" s="9" t="s">
        <v>0</v>
      </c>
      <c r="D84" s="10"/>
      <c r="E84" s="10"/>
      <c r="F84" s="9"/>
    </row>
    <row r="85" spans="1:9" s="4" customFormat="1" ht="12.75" customHeight="1" x14ac:dyDescent="0.2">
      <c r="A85" s="5">
        <f>5188320.94+178085.32</f>
        <v>5366406.2600000007</v>
      </c>
      <c r="B85" s="8">
        <f>178085.32+3892308.67</f>
        <v>4070393.9899999998</v>
      </c>
      <c r="C85" s="8">
        <f>C83+C39+C30+C17+C11</f>
        <v>3756053.2100000009</v>
      </c>
      <c r="D85" s="7"/>
      <c r="E85" s="6"/>
      <c r="F85" s="5">
        <f>A85-C85</f>
        <v>1610353.0499999998</v>
      </c>
    </row>
  </sheetData>
  <mergeCells count="1">
    <mergeCell ref="A2:C2"/>
  </mergeCells>
  <pageMargins left="0.70866141732283472" right="0.70866141732283472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 внебюдж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Дубина Анастасия</dc:creator>
  <cp:lastModifiedBy>Дубина Анастасия</cp:lastModifiedBy>
  <dcterms:created xsi:type="dcterms:W3CDTF">2019-03-26T11:03:55Z</dcterms:created>
  <dcterms:modified xsi:type="dcterms:W3CDTF">2019-03-26T11:05:27Z</dcterms:modified>
</cp:coreProperties>
</file>